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28" i="1"/>
  <c r="H23" i="1" l="1"/>
  <c r="H24" i="1"/>
  <c r="H57" i="1" l="1"/>
  <c r="H18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<sst xmlns="http://schemas.openxmlformats.org/spreadsheetml/2006/main" count="57" uniqueCount="32">
  <si>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</si>
  <si>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</si>
  <si>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</si>
  <si>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</si>
  <si>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</si>
  <si>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</si>
  <si>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</si>
  <si>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</si>
  <si>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</si>
  <si>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</si>
  <si>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</si>
  <si>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</si>
  <si>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</si>
  <si>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</si>
  <si>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</si>
  <si>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</si>
  <si>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</si>
  <si>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</si>
  <si>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</si>
  <si>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</si>
  <si>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</si>
  <si>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</si>
  <si>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</si>
  <si>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</si>
  <si>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</si>
  <si>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</si>
  <si>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</si>
  <si>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</si>
  <si>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</si>
  <si>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28.04.2023</t>
  </si>
  <si>
    <t>Primljena i neutrošena participacija od 28.04.2023</t>
  </si>
  <si>
    <t xml:space="preserve">Dana 28.04.2023.godine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</si>
</sst>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6"/>
      <c r="D9" s="16"/>
      <c r="E9" s="16"/>
      <c r="F9" s="16"/>
      <c r="G9" s="16"/>
      <c r="I9" s="10"/>
      <c r="J9" s="10"/>
      <c r="K9" s="25"/>
      <c r="L9" s="25"/>
      <c r="M9" s="25"/>
      <c r="N9" s="25"/>
      <c r="O9" s="25"/>
    </row>
    <row r="10" spans="2:15" x14ac:dyDescent="0.25">
      <c r="C10" s="16"/>
      <c r="D10" s="16"/>
      <c r="E10" s="16"/>
      <c r="F10" s="16"/>
      <c r="G10" s="16"/>
      <c r="I10" s="10"/>
      <c r="J10" s="10"/>
      <c r="K10" s="25"/>
      <c r="L10" s="25"/>
      <c r="M10" s="25"/>
      <c r="N10" s="25"/>
      <c r="O10" s="25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7">
        <v>45044</v>
      </c>
      <c r="H12" s="13">
        <v>2119934.27</v>
      </c>
      <c r="I12" s="10"/>
      <c r="J12" s="10"/>
      <c r="K12" s="25"/>
      <c r="L12" s="25"/>
      <c r="M12" s="25"/>
      <c r="N12" s="25"/>
      <c r="O12" s="25"/>
    </row>
    <row r="13" spans="2:15" x14ac:dyDescent="0.25">
      <c r="B13" s="41" t="s">
        <v>8</v>
      </c>
      <c r="C13" s="41"/>
      <c r="D13" s="41"/>
      <c r="E13" s="41"/>
      <c r="F13" s="41"/>
      <c r="G13" s="18">
        <v>45044</v>
      </c>
      <c r="H13" s="2">
        <f>H14+H29-H37-H50</f>
        <v>2110822.64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19">
        <v>45044</v>
      </c>
      <c r="H14" s="3">
        <f>SUM(H15:H28)</f>
        <v>1902896.74</v>
      </c>
      <c r="I14" s="12"/>
      <c r="J14" s="10"/>
      <c r="K14" s="25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0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0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0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0"/>
      <c r="H18" s="9">
        <f>1245000+2003000-387122.08+140000-6000+100000-1579317.53+147122.36-1090.9-249498.34+249498.34-237993.56+1624000-1614394.35+237993.68-3000-10800+1624000-1604828.35-15000</f>
        <v>1661569.27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0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0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0"/>
      <c r="H21" s="24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0"/>
      <c r="H22" s="24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0"/>
      <c r="H23" s="9">
        <f>1723861.15+1523250.82-3247111.97</f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0"/>
      <c r="H24" s="9">
        <f>1184208.33+1184208.33-1184194.55-991152.56</f>
        <v>193069.55000000005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0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0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0"/>
      <c r="H27" s="9">
        <v>0</v>
      </c>
      <c r="I27" s="10"/>
      <c r="J27" s="10"/>
      <c r="K27" s="7"/>
      <c r="L27" s="7"/>
    </row>
    <row r="28" spans="2:13" x14ac:dyDescent="0.25">
      <c r="B28" s="28" t="s">
        <v>30</v>
      </c>
      <c r="C28" s="29"/>
      <c r="D28" s="29"/>
      <c r="E28" s="29"/>
      <c r="F28" s="30"/>
      <c r="G28" s="20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</f>
        <v>48257.919999999984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19">
        <v>45044</v>
      </c>
      <c r="H29" s="3">
        <f>H30+H31+H32+H33+H35+H36+H34</f>
        <v>208031.40000000008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1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1"/>
      <c r="H31" s="9">
        <f>153083.33+203916.67-162122.33+178500-172692.33+178500-208923.94</f>
        <v>170261.40000000008</v>
      </c>
      <c r="I31" s="14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1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1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1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1"/>
      <c r="H35" s="9">
        <v>0</v>
      </c>
      <c r="I35" s="10"/>
      <c r="J35" s="10"/>
    </row>
    <row r="36" spans="2:12" x14ac:dyDescent="0.25">
      <c r="B36" s="28" t="s">
        <v>30</v>
      </c>
      <c r="C36" s="29"/>
      <c r="D36" s="29"/>
      <c r="E36" s="29"/>
      <c r="F36" s="30"/>
      <c r="G36" s="21"/>
      <c r="H36" s="9">
        <f>11900+25870</f>
        <v>37770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2">
        <v>45044</v>
      </c>
      <c r="H37" s="4">
        <f>SUM(H38:H49)</f>
        <v>105.5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0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0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0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0"/>
      <c r="H41" s="11">
        <v>0</v>
      </c>
      <c r="I41" s="10"/>
      <c r="J41" s="26"/>
      <c r="K41" s="7"/>
      <c r="L41" s="7"/>
    </row>
    <row r="42" spans="2:12" x14ac:dyDescent="0.25">
      <c r="B42" s="28" t="s">
        <v>14</v>
      </c>
      <c r="C42" s="29"/>
      <c r="D42" s="29"/>
      <c r="E42" s="29"/>
      <c r="F42" s="30"/>
      <c r="G42" s="20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0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0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0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0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0"/>
      <c r="H47" s="9">
        <v>105.5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0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0"/>
      <c r="H49" s="9">
        <v>0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2">
        <v>45044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1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1"/>
      <c r="H52" s="11">
        <v>0</v>
      </c>
      <c r="I52" s="10"/>
      <c r="J52" s="26"/>
      <c r="K52" s="7"/>
    </row>
    <row r="53" spans="2:12" x14ac:dyDescent="0.25">
      <c r="B53" s="28" t="s">
        <v>19</v>
      </c>
      <c r="C53" s="29"/>
      <c r="D53" s="29"/>
      <c r="E53" s="29"/>
      <c r="F53" s="30"/>
      <c r="G53" s="21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1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1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1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3">
        <v>45044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</f>
        <v>9111.6299999988551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1"/>
      <c r="H58" s="2">
        <v>0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1"/>
      <c r="H59" s="6">
        <f>H14+H29-H37-H50+H57-H58</f>
        <v>2119934.2699999991</v>
      </c>
      <c r="I59" s="10"/>
      <c r="J59" s="10"/>
      <c r="K59" s="7"/>
    </row>
    <row r="60" spans="2:12" x14ac:dyDescent="0.25">
      <c r="B60" s="15"/>
      <c r="C60" s="15"/>
      <c r="D60" s="15"/>
      <c r="E60" s="15"/>
      <c r="F60" s="15"/>
      <c r="G60" s="8"/>
      <c r="H60" s="12"/>
      <c r="I60" s="10"/>
      <c r="J60" s="10"/>
      <c r="K60" s="7"/>
    </row>
    <row r="61" spans="2:12" ht="15.75" x14ac:dyDescent="0.25">
      <c r="B61" s="27" t="s">
        <v>31</v>
      </c>
      <c r="C61" s="27"/>
      <c r="D61" s="27"/>
      <c r="E61" s="15"/>
      <c r="F61" s="15"/>
      <c r="G61" s="8"/>
      <c r="H61" s="12"/>
      <c r="I61" s="10"/>
      <c r="J61" s="10"/>
      <c r="K61" s="7"/>
    </row>
  </sheetData>
  <mergeCells count="56">
    <mergeCell ref="B19:F19"/>
    <mergeCell ref="B30:F30"/>
    <mergeCell ref="B21:F21"/>
    <mergeCell ref="B41:F41"/>
    <mergeCell ref="B36:F36"/>
    <mergeCell ref="B29:F29"/>
    <mergeCell ref="B22:F22"/>
    <mergeCell ref="B23:F23"/>
    <mergeCell ref="B26:F26"/>
    <mergeCell ref="C2:G2"/>
    <mergeCell ref="B4:D4"/>
    <mergeCell ref="B5:D5"/>
    <mergeCell ref="B6:D6"/>
    <mergeCell ref="B8:H8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2023-05-04T05:39:29Z</dcterms:modified>
  <cp:category/>
  <cp:contentStatus/>
</cp:coreProperties>
</file>