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1" l="1"/>
  <c r="H28" i="1"/>
  <c r="H23" i="1" l="1"/>
  <c r="H24" i="1"/>
  <c r="H57" i="1" l="1"/>
  <c r="H18" i="1" l="1"/>
  <c r="H31" i="1" l="1"/>
  <c r="H29" i="1" l="1"/>
  <c r="H37" i="1"/>
  <c r="H50" i="1"/>
  <c r="H14" i="1"/>
  <c r="H59" i="1" l="1"/>
  <c r="H13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<sst xmlns="http://schemas.openxmlformats.org/spreadsheetml/2006/main" count="57" uniqueCount="32">
  <si>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</si>
  <si>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</si>
  <si>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</si>
  <si>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</si>
  <si>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</si>
  <si>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</si>
  <si>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</si>
  <si>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</si>
  <si>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</si>
  <si>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</si>
  <si>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</si>
  <si>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</si>
  <si>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</si>
  <si>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</si>
  <si>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</si>
  <si>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</si>
  <si>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</si>
  <si>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</si>
  <si>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</si>
  <si>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</si>
  <si>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</si>
  <si>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</si>
  <si>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</si>
  <si>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</si>
  <si>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</si>
  <si>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</si>
  <si>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</si>
  <si>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</si>
  <si>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</si>
  <si>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28.04.2023</t>
  </si>
  <si>
    <t>Primljena i neutrošena participacija od 28.04.2023</t>
  </si>
  <si>
    <t xml:space="preserve">Dana 28.04.2023.godine Dom zdravlja Požarevac nije izvršio plaćanje prema dobavljačima: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</si>
</sst>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10"/>
      <c r="J7" s="10"/>
    </row>
    <row r="8" spans="2:15" x14ac:dyDescent="0.25">
      <c r="B8" s="49" t="s">
        <v>29</v>
      </c>
      <c r="C8" s="49"/>
      <c r="D8" s="49"/>
      <c r="E8" s="49"/>
      <c r="F8" s="49"/>
      <c r="G8" s="49"/>
      <c r="H8" s="49"/>
      <c r="I8" s="10"/>
      <c r="J8" s="10"/>
    </row>
    <row r="9" spans="2:15" x14ac:dyDescent="0.25">
      <c r="C9" s="16"/>
      <c r="D9" s="16"/>
      <c r="E9" s="16"/>
      <c r="F9" s="16"/>
      <c r="G9" s="16"/>
      <c r="I9" s="10"/>
      <c r="J9" s="10"/>
      <c r="K9" s="25"/>
      <c r="L9" s="25"/>
      <c r="M9" s="25"/>
      <c r="N9" s="25"/>
      <c r="O9" s="25"/>
    </row>
    <row r="10" spans="2:15" x14ac:dyDescent="0.25">
      <c r="C10" s="16"/>
      <c r="D10" s="16"/>
      <c r="E10" s="16"/>
      <c r="F10" s="16"/>
      <c r="G10" s="16"/>
      <c r="I10" s="10"/>
      <c r="J10" s="10"/>
      <c r="K10" s="25"/>
      <c r="L10" s="25"/>
      <c r="M10" s="25"/>
      <c r="N10" s="25"/>
      <c r="O10" s="25"/>
    </row>
    <row r="11" spans="2:15" x14ac:dyDescent="0.25">
      <c r="B11" s="44" t="s">
        <v>4</v>
      </c>
      <c r="C11" s="45"/>
      <c r="D11" s="45"/>
      <c r="E11" s="45"/>
      <c r="F11" s="46"/>
      <c r="G11" s="1" t="s">
        <v>5</v>
      </c>
      <c r="H11" s="1" t="s">
        <v>6</v>
      </c>
      <c r="I11" s="10"/>
      <c r="J11" s="10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7">
        <v>45044</v>
      </c>
      <c r="H12" s="13">
        <v>2119934.27</v>
      </c>
      <c r="I12" s="10"/>
      <c r="J12" s="10"/>
      <c r="K12" s="25"/>
      <c r="L12" s="25"/>
      <c r="M12" s="25"/>
      <c r="N12" s="25"/>
      <c r="O12" s="25"/>
    </row>
    <row r="13" spans="2:15" x14ac:dyDescent="0.25">
      <c r="B13" s="41" t="s">
        <v>8</v>
      </c>
      <c r="C13" s="41"/>
      <c r="D13" s="41"/>
      <c r="E13" s="41"/>
      <c r="F13" s="41"/>
      <c r="G13" s="18">
        <v>45044</v>
      </c>
      <c r="H13" s="2">
        <f>H14+H29-H37-H50</f>
        <v>2110822.64</v>
      </c>
      <c r="I13" s="10"/>
      <c r="J13" s="10"/>
      <c r="K13" s="8"/>
      <c r="L13" s="8"/>
      <c r="M13" s="8"/>
      <c r="N13" s="8"/>
      <c r="O13" s="8"/>
    </row>
    <row r="14" spans="2:15" x14ac:dyDescent="0.25">
      <c r="B14" s="43" t="s">
        <v>9</v>
      </c>
      <c r="C14" s="43"/>
      <c r="D14" s="43"/>
      <c r="E14" s="43"/>
      <c r="F14" s="43"/>
      <c r="G14" s="19">
        <v>45044</v>
      </c>
      <c r="H14" s="3">
        <f>SUM(H15:H28)</f>
        <v>1902896.74</v>
      </c>
      <c r="I14" s="12"/>
      <c r="J14" s="10"/>
      <c r="K14" s="25"/>
      <c r="L14" s="8"/>
      <c r="M14" s="8"/>
      <c r="N14" s="8"/>
      <c r="O14" s="8"/>
    </row>
    <row r="15" spans="2:15" x14ac:dyDescent="0.25">
      <c r="B15" s="28" t="s">
        <v>10</v>
      </c>
      <c r="C15" s="29"/>
      <c r="D15" s="29"/>
      <c r="E15" s="29"/>
      <c r="F15" s="30"/>
      <c r="G15" s="20"/>
      <c r="H15" s="11">
        <v>0</v>
      </c>
      <c r="I15" s="10"/>
      <c r="J15" s="10"/>
      <c r="K15" s="7"/>
    </row>
    <row r="16" spans="2:15" x14ac:dyDescent="0.25">
      <c r="B16" s="28" t="s">
        <v>11</v>
      </c>
      <c r="C16" s="29"/>
      <c r="D16" s="29"/>
      <c r="E16" s="29"/>
      <c r="F16" s="30"/>
      <c r="G16" s="20"/>
      <c r="H16" s="11">
        <v>0</v>
      </c>
      <c r="I16" s="10"/>
      <c r="J16" s="10"/>
      <c r="K16" s="7"/>
    </row>
    <row r="17" spans="2:13" x14ac:dyDescent="0.25">
      <c r="B17" s="28" t="s">
        <v>12</v>
      </c>
      <c r="C17" s="29"/>
      <c r="D17" s="29"/>
      <c r="E17" s="29"/>
      <c r="F17" s="30"/>
      <c r="G17" s="20"/>
      <c r="H17" s="11">
        <v>0</v>
      </c>
      <c r="I17" s="10"/>
      <c r="J17" s="10"/>
      <c r="K17" s="7"/>
    </row>
    <row r="18" spans="2:13" x14ac:dyDescent="0.25">
      <c r="B18" s="28" t="s">
        <v>13</v>
      </c>
      <c r="C18" s="29"/>
      <c r="D18" s="29"/>
      <c r="E18" s="29"/>
      <c r="F18" s="30"/>
      <c r="G18" s="20"/>
      <c r="H18" s="9">
        <f>1245000+2003000-387122.08+140000-6000+100000-1579317.53+147122.36-1090.9-249498.34+249498.34-237993.56+1624000-1614394.35+237993.68-3000-10800+1624000-1604828.35-15000</f>
        <v>1661569.27</v>
      </c>
      <c r="I18" s="10"/>
      <c r="J18" s="10"/>
      <c r="K18" s="7"/>
      <c r="L18" s="7"/>
    </row>
    <row r="19" spans="2:13" x14ac:dyDescent="0.25">
      <c r="B19" s="28" t="s">
        <v>14</v>
      </c>
      <c r="C19" s="29"/>
      <c r="D19" s="29"/>
      <c r="E19" s="29"/>
      <c r="F19" s="30"/>
      <c r="G19" s="20"/>
      <c r="H19" s="9">
        <v>0</v>
      </c>
      <c r="I19" s="10"/>
      <c r="J19" s="10"/>
      <c r="K19" s="7"/>
      <c r="L19" s="7"/>
    </row>
    <row r="20" spans="2:13" x14ac:dyDescent="0.25">
      <c r="B20" s="28" t="s">
        <v>15</v>
      </c>
      <c r="C20" s="29"/>
      <c r="D20" s="29"/>
      <c r="E20" s="29"/>
      <c r="F20" s="30"/>
      <c r="G20" s="20"/>
      <c r="H20" s="9">
        <v>0</v>
      </c>
      <c r="I20" s="10"/>
      <c r="J20" s="10"/>
    </row>
    <row r="21" spans="2:13" x14ac:dyDescent="0.25">
      <c r="B21" s="28" t="s">
        <v>16</v>
      </c>
      <c r="C21" s="29"/>
      <c r="D21" s="29"/>
      <c r="E21" s="29"/>
      <c r="F21" s="30"/>
      <c r="G21" s="20"/>
      <c r="H21" s="24">
        <v>0</v>
      </c>
      <c r="I21" s="10"/>
      <c r="J21" s="10"/>
    </row>
    <row r="22" spans="2:13" x14ac:dyDescent="0.25">
      <c r="B22" s="28" t="s">
        <v>17</v>
      </c>
      <c r="C22" s="29"/>
      <c r="D22" s="29"/>
      <c r="E22" s="29"/>
      <c r="F22" s="30"/>
      <c r="G22" s="20"/>
      <c r="H22" s="24">
        <v>0</v>
      </c>
      <c r="I22" s="10"/>
      <c r="J22" s="10"/>
    </row>
    <row r="23" spans="2:13" x14ac:dyDescent="0.25">
      <c r="B23" s="28" t="s">
        <v>18</v>
      </c>
      <c r="C23" s="29"/>
      <c r="D23" s="29"/>
      <c r="E23" s="29"/>
      <c r="F23" s="30"/>
      <c r="G23" s="20"/>
      <c r="H23" s="9">
        <f>1723861.15+1523250.82-3247111.97</f>
        <v>0</v>
      </c>
      <c r="I23" s="10"/>
      <c r="J23" s="10"/>
    </row>
    <row r="24" spans="2:13" x14ac:dyDescent="0.25">
      <c r="B24" s="28" t="s">
        <v>19</v>
      </c>
      <c r="C24" s="29"/>
      <c r="D24" s="29"/>
      <c r="E24" s="29"/>
      <c r="F24" s="30"/>
      <c r="G24" s="20"/>
      <c r="H24" s="9">
        <f>1184208.33+1184208.33-1184194.55-991152.56</f>
        <v>193069.55000000005</v>
      </c>
      <c r="I24" s="10"/>
      <c r="J24" s="10"/>
      <c r="K24" s="10"/>
      <c r="L24" s="7"/>
    </row>
    <row r="25" spans="2:13" x14ac:dyDescent="0.25">
      <c r="B25" s="28" t="s">
        <v>20</v>
      </c>
      <c r="C25" s="29"/>
      <c r="D25" s="29"/>
      <c r="E25" s="29"/>
      <c r="F25" s="30"/>
      <c r="G25" s="20"/>
      <c r="H25" s="9">
        <v>0</v>
      </c>
      <c r="I25" s="10"/>
      <c r="J25" s="10"/>
      <c r="K25" s="10"/>
      <c r="L25" s="7"/>
    </row>
    <row r="26" spans="2:13" x14ac:dyDescent="0.25">
      <c r="B26" s="28" t="s">
        <v>21</v>
      </c>
      <c r="C26" s="29"/>
      <c r="D26" s="29"/>
      <c r="E26" s="29"/>
      <c r="F26" s="30"/>
      <c r="G26" s="20"/>
      <c r="H26" s="9">
        <v>0</v>
      </c>
      <c r="I26" s="10"/>
      <c r="J26" s="10"/>
      <c r="K26" s="7"/>
    </row>
    <row r="27" spans="2:13" x14ac:dyDescent="0.25">
      <c r="B27" s="28" t="s">
        <v>22</v>
      </c>
      <c r="C27" s="29"/>
      <c r="D27" s="29"/>
      <c r="E27" s="29"/>
      <c r="F27" s="30"/>
      <c r="G27" s="20"/>
      <c r="H27" s="9">
        <v>0</v>
      </c>
      <c r="I27" s="10"/>
      <c r="J27" s="10"/>
      <c r="K27" s="7"/>
      <c r="L27" s="7"/>
    </row>
    <row r="28" spans="2:13" x14ac:dyDescent="0.25">
      <c r="B28" s="28" t="s">
        <v>30</v>
      </c>
      <c r="C28" s="29"/>
      <c r="D28" s="29"/>
      <c r="E28" s="29"/>
      <c r="F28" s="30"/>
      <c r="G28" s="20"/>
      <c r="H28" s="9">
        <f>65567.68-24138.92+7950+2150+4800+2100+9850+1750+7300+1100-4639.38+4550+1500+9500+2850-26113.88+6750+1850+11200+1650+10600+2300+4150+2050+6400+2550+6750+2900+7650+2600+9000+3500-20240.41+7900+1550+5900+2800+7950+1850-6974+5900+2050+11650+1900-15241.78+5850+2650+9300+1100-36759.6+8000+2000+9800+2500+5950+3750+8800+2500+9300+950-5487+3200+3200+10150+1700+9250+2100+5550+1600+5650+3000+5750+1100+15050+4000-27033.58+8200+2450+7650+2450+11350+2650+10000+3750+6300+2000+6650+2800-8848.44+5350+1850-10530+8250+1850+12900+1550+8400+3150+9500+1050+4850+1400+5050+1650+7250+1150-34840.77+8900+2250+9000+2200-184697.57+7600+2500-10673.03+6650+2500-17699+8100+2200+13300+3950-4518+7150+2150-31477.69-1990+4500+2600-18336+5000+3250+11450+1000-3012+4650+1400+5950+3000+11100+2250+11200+8650+5850+4450+11900+650+10900+3850-14154-175416.99+7800+1750-24849.68-26986.92+6650+3200-12848+4650+1500+5950+3100-4612.24-89.91+9800+1700-8646.41+9900+2450-142.77+11600+2900-24048.29+8250-6+7750+3600-3409.39-91.86+7450+1550+7750+2900+5750+2300-31651.5+3300+3000-54.75+9700+2700</f>
        <v>48257.919999999984</v>
      </c>
      <c r="I28" s="10"/>
      <c r="J28" s="10"/>
      <c r="K28" s="7"/>
      <c r="L28" s="7"/>
    </row>
    <row r="29" spans="2:13" x14ac:dyDescent="0.25">
      <c r="B29" s="50" t="s">
        <v>23</v>
      </c>
      <c r="C29" s="51"/>
      <c r="D29" s="51"/>
      <c r="E29" s="51"/>
      <c r="F29" s="52"/>
      <c r="G29" s="19">
        <v>45044</v>
      </c>
      <c r="H29" s="3">
        <f>H30+H31+H32+H33+H35+H36+H34</f>
        <v>208031.40000000008</v>
      </c>
      <c r="I29" s="10"/>
      <c r="J29" s="10"/>
      <c r="K29" s="7"/>
    </row>
    <row r="30" spans="2:13" x14ac:dyDescent="0.25">
      <c r="B30" s="28" t="s">
        <v>10</v>
      </c>
      <c r="C30" s="29"/>
      <c r="D30" s="29"/>
      <c r="E30" s="29"/>
      <c r="F30" s="30"/>
      <c r="G30" s="21"/>
      <c r="H30" s="11">
        <v>0</v>
      </c>
      <c r="I30" s="10"/>
      <c r="J30" s="10"/>
      <c r="K30" s="7"/>
    </row>
    <row r="31" spans="2:13" x14ac:dyDescent="0.25">
      <c r="B31" s="28" t="s">
        <v>13</v>
      </c>
      <c r="C31" s="29"/>
      <c r="D31" s="29"/>
      <c r="E31" s="29"/>
      <c r="F31" s="30"/>
      <c r="G31" s="21"/>
      <c r="H31" s="9">
        <f>153083.33+203916.67-162122.33+178500-172692.33+178500-208923.94</f>
        <v>170261.40000000008</v>
      </c>
      <c r="I31" s="14"/>
      <c r="J31" s="10"/>
      <c r="K31" s="7"/>
    </row>
    <row r="32" spans="2:13" x14ac:dyDescent="0.25">
      <c r="B32" s="28" t="s">
        <v>19</v>
      </c>
      <c r="C32" s="29"/>
      <c r="D32" s="29"/>
      <c r="E32" s="29"/>
      <c r="F32" s="30"/>
      <c r="G32" s="21"/>
      <c r="H32" s="9">
        <v>0</v>
      </c>
      <c r="I32" s="10"/>
      <c r="J32" s="10"/>
      <c r="K32" s="7"/>
      <c r="L32" s="7"/>
      <c r="M32" s="7"/>
    </row>
    <row r="33" spans="2:12" x14ac:dyDescent="0.25">
      <c r="B33" s="28" t="s">
        <v>21</v>
      </c>
      <c r="C33" s="29"/>
      <c r="D33" s="29"/>
      <c r="E33" s="29"/>
      <c r="F33" s="30"/>
      <c r="G33" s="21"/>
      <c r="H33" s="9">
        <v>0</v>
      </c>
      <c r="I33" s="10"/>
      <c r="J33" s="10"/>
    </row>
    <row r="34" spans="2:12" x14ac:dyDescent="0.25">
      <c r="B34" s="28" t="s">
        <v>11</v>
      </c>
      <c r="C34" s="29"/>
      <c r="D34" s="29"/>
      <c r="E34" s="29"/>
      <c r="F34" s="30"/>
      <c r="G34" s="21"/>
      <c r="H34" s="9">
        <v>0</v>
      </c>
      <c r="I34" s="10"/>
      <c r="J34" s="10"/>
    </row>
    <row r="35" spans="2:12" x14ac:dyDescent="0.25">
      <c r="B35" s="28" t="s">
        <v>22</v>
      </c>
      <c r="C35" s="29"/>
      <c r="D35" s="29"/>
      <c r="E35" s="29"/>
      <c r="F35" s="30"/>
      <c r="G35" s="21"/>
      <c r="H35" s="9">
        <v>0</v>
      </c>
      <c r="I35" s="10"/>
      <c r="J35" s="10"/>
    </row>
    <row r="36" spans="2:12" x14ac:dyDescent="0.25">
      <c r="B36" s="28" t="s">
        <v>30</v>
      </c>
      <c r="C36" s="29"/>
      <c r="D36" s="29"/>
      <c r="E36" s="29"/>
      <c r="F36" s="30"/>
      <c r="G36" s="21"/>
      <c r="H36" s="9">
        <f>11900+25870</f>
        <v>37770</v>
      </c>
      <c r="I36" s="10"/>
      <c r="J36" s="10"/>
    </row>
    <row r="37" spans="2:12" x14ac:dyDescent="0.25">
      <c r="B37" s="31" t="s">
        <v>24</v>
      </c>
      <c r="C37" s="32"/>
      <c r="D37" s="32"/>
      <c r="E37" s="32"/>
      <c r="F37" s="33"/>
      <c r="G37" s="22">
        <v>45044</v>
      </c>
      <c r="H37" s="4">
        <f>SUM(H38:H49)</f>
        <v>105.5</v>
      </c>
      <c r="I37" s="10"/>
      <c r="J37" s="10"/>
    </row>
    <row r="38" spans="2:12" x14ac:dyDescent="0.25">
      <c r="B38" s="28" t="s">
        <v>10</v>
      </c>
      <c r="C38" s="29"/>
      <c r="D38" s="29"/>
      <c r="E38" s="29"/>
      <c r="F38" s="30"/>
      <c r="G38" s="20"/>
      <c r="H38" s="11">
        <v>0</v>
      </c>
      <c r="I38" s="10"/>
      <c r="J38" s="10"/>
    </row>
    <row r="39" spans="2:12" x14ac:dyDescent="0.25">
      <c r="B39" s="28" t="s">
        <v>11</v>
      </c>
      <c r="C39" s="29"/>
      <c r="D39" s="29"/>
      <c r="E39" s="29"/>
      <c r="F39" s="30"/>
      <c r="G39" s="20"/>
      <c r="H39" s="11">
        <v>0</v>
      </c>
      <c r="I39" s="10"/>
      <c r="J39" s="10"/>
    </row>
    <row r="40" spans="2:12" x14ac:dyDescent="0.25">
      <c r="B40" s="28" t="s">
        <v>12</v>
      </c>
      <c r="C40" s="29"/>
      <c r="D40" s="29"/>
      <c r="E40" s="29"/>
      <c r="F40" s="30"/>
      <c r="G40" s="20"/>
      <c r="H40" s="11">
        <v>0</v>
      </c>
      <c r="I40" s="10"/>
      <c r="J40" s="10"/>
    </row>
    <row r="41" spans="2:12" x14ac:dyDescent="0.25">
      <c r="B41" s="28" t="s">
        <v>13</v>
      </c>
      <c r="C41" s="29"/>
      <c r="D41" s="29"/>
      <c r="E41" s="29"/>
      <c r="F41" s="30"/>
      <c r="G41" s="20"/>
      <c r="H41" s="11">
        <v>0</v>
      </c>
      <c r="I41" s="10"/>
      <c r="J41" s="26"/>
      <c r="K41" s="7"/>
      <c r="L41" s="7"/>
    </row>
    <row r="42" spans="2:12" x14ac:dyDescent="0.25">
      <c r="B42" s="28" t="s">
        <v>14</v>
      </c>
      <c r="C42" s="29"/>
      <c r="D42" s="29"/>
      <c r="E42" s="29"/>
      <c r="F42" s="30"/>
      <c r="G42" s="20"/>
      <c r="H42" s="11">
        <v>0</v>
      </c>
      <c r="I42" s="10"/>
      <c r="J42" s="10"/>
      <c r="L42" s="7"/>
    </row>
    <row r="43" spans="2:12" x14ac:dyDescent="0.25">
      <c r="B43" s="28" t="s">
        <v>15</v>
      </c>
      <c r="C43" s="29"/>
      <c r="D43" s="29"/>
      <c r="E43" s="29"/>
      <c r="F43" s="30"/>
      <c r="G43" s="20"/>
      <c r="H43" s="9">
        <v>0</v>
      </c>
      <c r="I43" s="10"/>
      <c r="J43" s="10"/>
    </row>
    <row r="44" spans="2:12" x14ac:dyDescent="0.25">
      <c r="B44" s="28" t="s">
        <v>16</v>
      </c>
      <c r="C44" s="29"/>
      <c r="D44" s="29"/>
      <c r="E44" s="29"/>
      <c r="F44" s="30"/>
      <c r="G44" s="20"/>
      <c r="H44" s="9">
        <v>0</v>
      </c>
      <c r="I44" s="10"/>
      <c r="J44" s="10"/>
      <c r="L44" s="7"/>
    </row>
    <row r="45" spans="2:12" x14ac:dyDescent="0.25">
      <c r="B45" s="28" t="s">
        <v>17</v>
      </c>
      <c r="C45" s="29"/>
      <c r="D45" s="29"/>
      <c r="E45" s="29"/>
      <c r="F45" s="30"/>
      <c r="G45" s="20"/>
      <c r="H45" s="9">
        <v>0</v>
      </c>
      <c r="I45" s="10"/>
      <c r="J45" s="10"/>
    </row>
    <row r="46" spans="2:12" x14ac:dyDescent="0.25">
      <c r="B46" s="28" t="s">
        <v>18</v>
      </c>
      <c r="C46" s="29"/>
      <c r="D46" s="29"/>
      <c r="E46" s="29"/>
      <c r="F46" s="30"/>
      <c r="G46" s="20"/>
      <c r="H46" s="9">
        <v>0</v>
      </c>
      <c r="I46" s="10"/>
      <c r="J46" s="10"/>
    </row>
    <row r="47" spans="2:12" x14ac:dyDescent="0.25">
      <c r="B47" s="28" t="s">
        <v>19</v>
      </c>
      <c r="C47" s="29"/>
      <c r="D47" s="29"/>
      <c r="E47" s="29"/>
      <c r="F47" s="30"/>
      <c r="G47" s="20"/>
      <c r="H47" s="9">
        <v>105.5</v>
      </c>
      <c r="I47" s="10"/>
      <c r="J47" s="10"/>
    </row>
    <row r="48" spans="2:12" x14ac:dyDescent="0.25">
      <c r="B48" s="28" t="s">
        <v>21</v>
      </c>
      <c r="C48" s="29"/>
      <c r="D48" s="29"/>
      <c r="E48" s="29"/>
      <c r="F48" s="30"/>
      <c r="G48" s="20"/>
      <c r="H48" s="9">
        <v>0</v>
      </c>
      <c r="I48" s="10"/>
      <c r="J48" s="10"/>
    </row>
    <row r="49" spans="2:12" x14ac:dyDescent="0.25">
      <c r="B49" s="28" t="s">
        <v>22</v>
      </c>
      <c r="C49" s="29"/>
      <c r="D49" s="29"/>
      <c r="E49" s="29"/>
      <c r="F49" s="30"/>
      <c r="G49" s="20"/>
      <c r="H49" s="9">
        <v>0</v>
      </c>
      <c r="I49" s="10"/>
      <c r="J49" s="10"/>
      <c r="K49" s="7"/>
    </row>
    <row r="50" spans="2:12" x14ac:dyDescent="0.25">
      <c r="B50" s="31" t="s">
        <v>25</v>
      </c>
      <c r="C50" s="32"/>
      <c r="D50" s="32"/>
      <c r="E50" s="32"/>
      <c r="F50" s="33"/>
      <c r="G50" s="22">
        <v>45044</v>
      </c>
      <c r="H50" s="4">
        <f>SUM(H51:H56)</f>
        <v>0</v>
      </c>
      <c r="I50" s="10"/>
      <c r="J50" s="10"/>
    </row>
    <row r="51" spans="2:12" x14ac:dyDescent="0.25">
      <c r="B51" s="28" t="s">
        <v>10</v>
      </c>
      <c r="C51" s="29"/>
      <c r="D51" s="29"/>
      <c r="E51" s="29"/>
      <c r="F51" s="30"/>
      <c r="G51" s="21"/>
      <c r="H51" s="11">
        <v>0</v>
      </c>
      <c r="I51" s="10"/>
      <c r="J51" s="10"/>
    </row>
    <row r="52" spans="2:12" x14ac:dyDescent="0.25">
      <c r="B52" s="28" t="s">
        <v>13</v>
      </c>
      <c r="C52" s="29"/>
      <c r="D52" s="29"/>
      <c r="E52" s="29"/>
      <c r="F52" s="30"/>
      <c r="G52" s="21"/>
      <c r="H52" s="11">
        <v>0</v>
      </c>
      <c r="I52" s="10"/>
      <c r="J52" s="26"/>
      <c r="K52" s="7"/>
    </row>
    <row r="53" spans="2:12" x14ac:dyDescent="0.25">
      <c r="B53" s="28" t="s">
        <v>19</v>
      </c>
      <c r="C53" s="29"/>
      <c r="D53" s="29"/>
      <c r="E53" s="29"/>
      <c r="F53" s="30"/>
      <c r="G53" s="21"/>
      <c r="H53" s="9">
        <v>0</v>
      </c>
      <c r="I53" s="10"/>
      <c r="J53" s="10"/>
    </row>
    <row r="54" spans="2:12" x14ac:dyDescent="0.25">
      <c r="B54" s="28" t="s">
        <v>21</v>
      </c>
      <c r="C54" s="29"/>
      <c r="D54" s="29"/>
      <c r="E54" s="29"/>
      <c r="F54" s="30"/>
      <c r="G54" s="21"/>
      <c r="H54" s="2">
        <v>0</v>
      </c>
      <c r="I54" s="10"/>
      <c r="J54" s="10"/>
      <c r="K54" s="7"/>
    </row>
    <row r="55" spans="2:12" x14ac:dyDescent="0.25">
      <c r="B55" s="28" t="s">
        <v>11</v>
      </c>
      <c r="C55" s="29"/>
      <c r="D55" s="29"/>
      <c r="E55" s="29"/>
      <c r="F55" s="30"/>
      <c r="G55" s="21"/>
      <c r="H55" s="2">
        <v>0</v>
      </c>
      <c r="I55" s="10"/>
      <c r="J55" s="10"/>
    </row>
    <row r="56" spans="2:12" x14ac:dyDescent="0.25">
      <c r="B56" s="28" t="s">
        <v>22</v>
      </c>
      <c r="C56" s="29"/>
      <c r="D56" s="29"/>
      <c r="E56" s="29"/>
      <c r="F56" s="30"/>
      <c r="G56" s="21"/>
      <c r="H56" s="2">
        <v>0</v>
      </c>
      <c r="I56" s="10"/>
      <c r="J56" s="10"/>
    </row>
    <row r="57" spans="2:12" x14ac:dyDescent="0.25">
      <c r="B57" s="37" t="s">
        <v>26</v>
      </c>
      <c r="C57" s="38"/>
      <c r="D57" s="38"/>
      <c r="E57" s="38"/>
      <c r="F57" s="39"/>
      <c r="G57" s="23">
        <v>45044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+19338.66+2119.21+545467.37+7953.19+0.08-574878.43+5748.47+5428.57-0.24-11177.04+0.58+16997.1+2039.1-0.13-19036.2+1.69+106493.94-106493.94+5318.18-5318.18+2506.65+246208.64-248715.29+820000+49000+1296-50296-180-3500-2280-809459.98+19334.57+2285.73+0.19-21620.3+22385.59+2344.9+359759.58+5509.93-0.28-390000+0.28+19023.89+2289.89-0.33-21313.78+980000+0.2-980000+21651.59+2369.79+446582.81+9395.81-480000+7887-7887+18963.85+2290.19+0.44-21254.04+1080290.71-0.25-1080290.71+322940.11-322940.11+21466.53+2356.48+632576.51+9900.02-0.3-666299.54+4295.65-3-4295.65+19462.24+2292.75-0.39-21754.99</f>
        <v>9111.6299999988551</v>
      </c>
      <c r="I57" s="10"/>
      <c r="L57" s="7"/>
    </row>
    <row r="58" spans="2:12" x14ac:dyDescent="0.25">
      <c r="B58" s="28" t="s">
        <v>27</v>
      </c>
      <c r="C58" s="29"/>
      <c r="D58" s="29"/>
      <c r="E58" s="29"/>
      <c r="F58" s="30"/>
      <c r="G58" s="21"/>
      <c r="H58" s="2">
        <v>0</v>
      </c>
      <c r="I58" s="10"/>
      <c r="J58" s="10"/>
    </row>
    <row r="59" spans="2:12" x14ac:dyDescent="0.25">
      <c r="B59" s="34" t="s">
        <v>28</v>
      </c>
      <c r="C59" s="35"/>
      <c r="D59" s="35"/>
      <c r="E59" s="35"/>
      <c r="F59" s="36"/>
      <c r="G59" s="21"/>
      <c r="H59" s="6">
        <f>H14+H29-H37-H50+H57-H58</f>
        <v>2119934.2699999991</v>
      </c>
      <c r="I59" s="10"/>
      <c r="J59" s="10"/>
      <c r="K59" s="7"/>
    </row>
    <row r="60" spans="2:12" x14ac:dyDescent="0.25">
      <c r="B60" s="15"/>
      <c r="C60" s="15"/>
      <c r="D60" s="15"/>
      <c r="E60" s="15"/>
      <c r="F60" s="15"/>
      <c r="G60" s="8"/>
      <c r="H60" s="12"/>
      <c r="I60" s="10"/>
      <c r="J60" s="10"/>
      <c r="K60" s="7"/>
    </row>
    <row r="61" spans="2:12" ht="15.75" x14ac:dyDescent="0.25">
      <c r="B61" s="27" t="s">
        <v>31</v>
      </c>
      <c r="C61" s="27"/>
      <c r="D61" s="27"/>
      <c r="E61" s="15"/>
      <c r="F61" s="15"/>
      <c r="G61" s="8"/>
      <c r="H61" s="12"/>
      <c r="I61" s="10"/>
      <c r="J61" s="10"/>
      <c r="K61" s="7"/>
    </row>
  </sheetData>
  <mergeCells count="56">
    <mergeCell ref="B19:F19"/>
    <mergeCell ref="B30:F30"/>
    <mergeCell ref="B21:F21"/>
    <mergeCell ref="B41:F41"/>
    <mergeCell ref="B36:F36"/>
    <mergeCell ref="B29:F29"/>
    <mergeCell ref="B22:F22"/>
    <mergeCell ref="B23:F23"/>
    <mergeCell ref="B26:F26"/>
    <mergeCell ref="C2:G2"/>
    <mergeCell ref="B4:D4"/>
    <mergeCell ref="B5:D5"/>
    <mergeCell ref="B6:D6"/>
    <mergeCell ref="B8:H8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2023-05-04T05:39:29Z</dcterms:modified>
  <cp:category/>
  <cp:contentStatus/>
</cp:coreProperties>
</file>